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3022575\Work Folders\korjausrakentaminen\"/>
    </mc:Choice>
  </mc:AlternateContent>
  <bookViews>
    <workbookView xWindow="100" yWindow="660" windowWidth="16260" windowHeight="6100"/>
  </bookViews>
  <sheets>
    <sheet name="LAAJAMITTAINEN KORJAUS" sheetId="9" r:id="rId1"/>
  </sheets>
  <definedNames>
    <definedName name="_xlnm.Print_Area" localSheetId="0">'LAAJAMITTAINEN KORJAUS'!$C$14:$I$36</definedName>
  </definedNames>
  <calcPr calcId="162913"/>
</workbook>
</file>

<file path=xl/calcChain.xml><?xml version="1.0" encoding="utf-8"?>
<calcChain xmlns="http://schemas.openxmlformats.org/spreadsheetml/2006/main">
  <c r="G35" i="9" l="1"/>
  <c r="G34" i="9"/>
  <c r="G33" i="9"/>
  <c r="G32" i="9"/>
  <c r="G31" i="9"/>
  <c r="G30" i="9"/>
  <c r="G29" i="9"/>
  <c r="G28" i="9"/>
  <c r="G27" i="9"/>
  <c r="G26" i="9"/>
  <c r="G25" i="9"/>
  <c r="G22" i="9"/>
  <c r="G21" i="9"/>
  <c r="G20" i="9"/>
  <c r="G19" i="9"/>
  <c r="C14" i="9"/>
  <c r="D31" i="9" l="1"/>
  <c r="E21" i="9"/>
  <c r="H16" i="9" l="1" a="1"/>
  <c r="H16" i="9" s="1"/>
</calcChain>
</file>

<file path=xl/sharedStrings.xml><?xml version="1.0" encoding="utf-8"?>
<sst xmlns="http://schemas.openxmlformats.org/spreadsheetml/2006/main" count="46" uniqueCount="31">
  <si>
    <t>Valaistus</t>
  </si>
  <si>
    <t>Sähköosat</t>
  </si>
  <si>
    <t>Kanavat</t>
  </si>
  <si>
    <t>Poisto</t>
  </si>
  <si>
    <t>Poistoilma</t>
  </si>
  <si>
    <t>Tuloilmakanavat</t>
  </si>
  <si>
    <t>Tuloilma</t>
  </si>
  <si>
    <t>Tuloilmakoneet</t>
  </si>
  <si>
    <t>Lämmön luovutus</t>
  </si>
  <si>
    <t>Lämmitys</t>
  </si>
  <si>
    <t>Lämmönjako</t>
  </si>
  <si>
    <t>Lämmöntuotanto</t>
  </si>
  <si>
    <t>TEKNISET JÄRJESTELMÄT</t>
  </si>
  <si>
    <t>Vesikate</t>
  </si>
  <si>
    <t>Talo-osat</t>
  </si>
  <si>
    <t>Ulko-ovet</t>
  </si>
  <si>
    <t>Ikkunat</t>
  </si>
  <si>
    <t>Ulkoseinät</t>
  </si>
  <si>
    <t>ULKOVAIPPA</t>
  </si>
  <si>
    <t>KORJAUSTEN OSUUS RAKENNUKSEN ARVOSTA</t>
  </si>
  <si>
    <t>KERROSTALO</t>
  </si>
  <si>
    <t>LIIKERAKENNUS</t>
  </si>
  <si>
    <t>OPETUSALAN RAKENNUS</t>
  </si>
  <si>
    <t>HOITOALAN RAKENNUS</t>
  </si>
  <si>
    <t>Vesi</t>
  </si>
  <si>
    <t>Käyttövesiverkosto</t>
  </si>
  <si>
    <t>Viemäriverkosto</t>
  </si>
  <si>
    <t>Vesi- ja viemärikalustus</t>
  </si>
  <si>
    <t>TOIMISTORAKENNUS</t>
  </si>
  <si>
    <t>ERILLINEN PIENTALO</t>
  </si>
  <si>
    <t>KYTKETTY PIENTALO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</si>
</sst>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\ 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3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0" fillId="0" borderId="0" xfId="0" applyNumberFormat="1"/>
    <xf numFmtId="9" fontId="0" fillId="0" borderId="0" xfId="0" applyNumberFormat="1"/>
    <xf numFmtId="0" fontId="5" fillId="0" borderId="0" xfId="0" applyFont="1"/>
    <xf numFmtId="0" fontId="0" fillId="2" borderId="0" xfId="0" applyFill="1" applyBorder="1"/>
    <xf numFmtId="0" fontId="0" fillId="2" borderId="0" xfId="0" applyFill="1" applyBorder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/>
    </xf>
    <xf numFmtId="0" fontId="0" fillId="4" borderId="2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3" fillId="4" borderId="0" xfId="0" applyFont="1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2" fillId="4" borderId="0" xfId="0" applyFont="1" applyFill="1" applyBorder="1" applyProtection="1">
      <protection hidden="1"/>
    </xf>
    <xf numFmtId="9" fontId="0" fillId="4" borderId="0" xfId="1" applyFont="1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3" fillId="4" borderId="1" xfId="0" applyFont="1" applyFill="1" applyBorder="1" applyProtection="1">
      <protection hidden="1"/>
    </xf>
    <xf numFmtId="164" fontId="3" fillId="4" borderId="1" xfId="1" applyNumberFormat="1" applyFont="1" applyFill="1" applyBorder="1" applyProtection="1">
      <protection hidden="1"/>
    </xf>
    <xf numFmtId="9" fontId="3" fillId="4" borderId="0" xfId="1" applyFont="1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164" fontId="6" fillId="2" borderId="1" xfId="0" applyNumberFormat="1" applyFont="1" applyFill="1" applyBorder="1" applyProtection="1">
      <protection hidden="1"/>
    </xf>
    <xf numFmtId="0" fontId="3" fillId="2" borderId="1" xfId="1" applyNumberFormat="1" applyFont="1" applyFill="1" applyBorder="1" applyProtection="1">
      <protection locked="0" hidden="1"/>
    </xf>
    <xf numFmtId="0" fontId="3" fillId="4" borderId="0" xfId="0" applyNumberFormat="1" applyFont="1" applyFill="1" applyBorder="1" applyProtection="1">
      <protection hidden="1"/>
    </xf>
    <xf numFmtId="0" fontId="4" fillId="3" borderId="7" xfId="0" applyFont="1" applyFill="1" applyBorder="1" applyAlignment="1" applyProtection="1">
      <alignment horizontal="center"/>
      <protection hidden="1"/>
    </xf>
    <xf numFmtId="0" fontId="4" fillId="3" borderId="8" xfId="0" applyFont="1" applyFill="1" applyBorder="1" applyAlignment="1" applyProtection="1">
      <alignment horizontal="center"/>
      <protection hidden="1"/>
    </xf>
    <xf numFmtId="0" fontId="4" fillId="3" borderId="9" xfId="0" applyFont="1" applyFill="1" applyBorder="1" applyAlignment="1" applyProtection="1">
      <alignment horizontal="center"/>
      <protection hidden="1"/>
    </xf>
  </cellXfs>
  <cellStyles count="2">
    <cellStyle name="Normaali" xfId="0" builtinId="0"/>
    <cellStyle name="Prosenttia" xfId="1" builtinId="5"/>
  </cellStyles>
  <dxfs count="3"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7" dropStyle="combo" dx="20" fmlaLink="$S$14" fmlaRange="$T$1:$T$7" noThreeD="1" sel="1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0</xdr:row>
      <xdr:rowOff>53340</xdr:rowOff>
    </xdr:from>
    <xdr:to>
      <xdr:col>15</xdr:col>
      <xdr:colOff>0</xdr:colOff>
      <xdr:row>12</xdr:row>
      <xdr:rowOff>220980</xdr:rowOff>
    </xdr:to>
    <xdr:sp macro="" textlink="">
      <xdr:nvSpPr>
        <xdr:cNvPr id="2" name="TextBox 1"/>
        <xdr:cNvSpPr txBox="1"/>
      </xdr:nvSpPr>
      <xdr:spPr>
        <a:xfrm>
          <a:off x="45720" y="53340"/>
          <a:ext cx="9083040" cy="23088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i-FI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Laajamittainen korjaus</a:t>
          </a:r>
        </a:p>
        <a:p>
          <a:r>
            <a:rPr lang="fi-F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27.1.2016</a:t>
          </a:r>
        </a:p>
        <a:p>
          <a:endParaRPr lang="fi-FI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i-FI" sz="1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Tällä taulukkolaskimella voi testata korjausten</a:t>
          </a:r>
          <a:r>
            <a:rPr lang="fi-FI" sz="15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i-FI" sz="1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osuuden rakennuksen vakuutusmatemaattisesta arvosta. Testaus tapahtuu siten, että ensin valitaan </a:t>
          </a:r>
          <a:r>
            <a:rPr lang="fi-FI" sz="15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alasvetovalikosta tarkasteltava talotyyppi. Seuraavaksi valitaan toimenpiteet merkitsemällä sarakkeeseen </a:t>
          </a:r>
          <a:r>
            <a:rPr lang="fi-FI" sz="1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ykkönen (1) mikäli korjataan koko rakennusosa</a:t>
          </a:r>
          <a:r>
            <a:rPr lang="fi-FI" sz="15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tai ykkösen osa, mikäli korjataan vain osa rakennusosasta. </a:t>
          </a:r>
          <a:r>
            <a:rPr lang="fi-FI" sz="1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Taulukkolaskin</a:t>
          </a:r>
          <a:r>
            <a:rPr lang="fi-FI" sz="15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tuottaa </a:t>
          </a:r>
          <a:r>
            <a:rPr lang="fi-FI" sz="1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riville 15 toimenpideyhdistelmän % osuuden rakennuksen vakuutusmatemaattisesta arvosta. </a:t>
          </a:r>
          <a:br>
            <a:rPr lang="fi-FI" sz="1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fi-FI" sz="1500"/>
        </a:p>
        <a:p>
          <a:r>
            <a:rPr lang="fi-FI" sz="1100"/>
            <a:t/>
          </a:r>
          <a:br>
            <a:rPr lang="fi-FI" sz="1100"/>
          </a:br>
          <a:endParaRPr lang="fi-FI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158750</xdr:rowOff>
        </xdr:from>
        <xdr:to>
          <xdr:col>9</xdr:col>
          <xdr:colOff>0</xdr:colOff>
          <xdr:row>12</xdr:row>
          <xdr:rowOff>152400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V37"/>
  <sheetViews>
    <sheetView showGridLines="0" showRowColHeaders="0" tabSelected="1" zoomScale="134" zoomScaleNormal="134" workbookViewId="0">
      <selection activeCell="H19" sqref="H19"/>
    </sheetView>
  </sheetViews>
  <sheetFormatPr defaultColWidth="0" defaultRowHeight="14.5" zeroHeight="1" x14ac:dyDescent="0.35"/>
  <cols>
    <col min="1" max="1" width="8.90625" customWidth="1"/>
    <col min="2" max="2" width="9.81640625" customWidth="1"/>
    <col min="3" max="3" width="1.90625" customWidth="1"/>
    <col min="4" max="4" width="9.54296875" customWidth="1"/>
    <col min="5" max="5" width="8.90625" customWidth="1"/>
    <col min="6" max="6" width="20.81640625" customWidth="1"/>
    <col min="7" max="8" width="8.90625" customWidth="1"/>
    <col min="9" max="9" width="2.1796875" customWidth="1"/>
    <col min="10" max="15" width="8.90625" customWidth="1"/>
    <col min="16" max="16" width="5.1796875" hidden="1" customWidth="1"/>
    <col min="17" max="17" width="3.54296875" hidden="1" customWidth="1"/>
    <col min="18" max="18" width="4.81640625" hidden="1" customWidth="1"/>
    <col min="19" max="19" width="5.6328125" hidden="1" customWidth="1"/>
    <col min="20" max="20" width="7.08984375" hidden="1" customWidth="1"/>
    <col min="21" max="22" width="5.36328125" hidden="1" customWidth="1"/>
    <col min="23" max="16384" width="8.90625" hidden="1"/>
  </cols>
  <sheetData>
    <row r="1" spans="1:20" x14ac:dyDescent="0.3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"/>
      <c r="S1">
        <v>1</v>
      </c>
      <c r="T1" t="s">
        <v>29</v>
      </c>
    </row>
    <row r="2" spans="1:20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4"/>
      <c r="S2">
        <v>2</v>
      </c>
      <c r="T2" t="s">
        <v>30</v>
      </c>
    </row>
    <row r="3" spans="1:20" x14ac:dyDescent="0.3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4"/>
      <c r="S3">
        <v>3</v>
      </c>
      <c r="T3" t="s">
        <v>20</v>
      </c>
    </row>
    <row r="4" spans="1:20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4"/>
      <c r="S4">
        <v>4</v>
      </c>
      <c r="T4" t="s">
        <v>21</v>
      </c>
    </row>
    <row r="5" spans="1:20" x14ac:dyDescent="0.3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4"/>
      <c r="S5">
        <v>5</v>
      </c>
      <c r="T5" t="s">
        <v>28</v>
      </c>
    </row>
    <row r="6" spans="1:20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4"/>
      <c r="S6">
        <v>6</v>
      </c>
      <c r="T6" t="s">
        <v>22</v>
      </c>
    </row>
    <row r="7" spans="1:20" x14ac:dyDescent="0.3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4"/>
      <c r="S7">
        <v>7</v>
      </c>
      <c r="T7" t="s">
        <v>23</v>
      </c>
    </row>
    <row r="8" spans="1:20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4"/>
    </row>
    <row r="9" spans="1:20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4"/>
    </row>
    <row r="10" spans="1:20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4"/>
    </row>
    <row r="11" spans="1:20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4"/>
    </row>
    <row r="12" spans="1:20" ht="10.25" customHeight="1" x14ac:dyDescent="0.3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4"/>
    </row>
    <row r="13" spans="1:20" ht="24.65" customHeight="1" thickBot="1" x14ac:dyDescent="0.4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4"/>
    </row>
    <row r="14" spans="1:20" ht="26.5" thickBot="1" x14ac:dyDescent="0.65">
      <c r="A14" s="5"/>
      <c r="B14" s="6"/>
      <c r="C14" s="24" t="str">
        <f>VLOOKUP($S$14,$S$1:$T$7,2,FALSE)</f>
        <v>ERILLINEN PIENTALO</v>
      </c>
      <c r="D14" s="25"/>
      <c r="E14" s="25"/>
      <c r="F14" s="25"/>
      <c r="G14" s="25"/>
      <c r="H14" s="25"/>
      <c r="I14" s="26"/>
      <c r="J14" s="5"/>
      <c r="K14" s="5"/>
      <c r="L14" s="5"/>
      <c r="M14" s="5"/>
      <c r="N14" s="5"/>
      <c r="O14" s="4"/>
      <c r="S14" s="7">
        <v>1</v>
      </c>
    </row>
    <row r="15" spans="1:20" x14ac:dyDescent="0.35">
      <c r="A15" s="5"/>
      <c r="B15" s="6"/>
      <c r="C15" s="8"/>
      <c r="D15" s="9"/>
      <c r="E15" s="9"/>
      <c r="F15" s="10"/>
      <c r="G15" s="10"/>
      <c r="H15" s="9"/>
      <c r="I15" s="11"/>
      <c r="J15" s="5"/>
      <c r="K15" s="5"/>
      <c r="L15" s="5"/>
      <c r="M15" s="5"/>
      <c r="N15" s="5"/>
      <c r="O15" s="4"/>
    </row>
    <row r="16" spans="1:20" ht="19.5" x14ac:dyDescent="0.45">
      <c r="A16" s="5"/>
      <c r="B16" s="6"/>
      <c r="C16" s="8"/>
      <c r="D16" s="12" t="s">
        <v>19</v>
      </c>
      <c r="E16" s="9"/>
      <c r="F16" s="10"/>
      <c r="G16" s="10"/>
      <c r="H16" s="21">
        <f t="array" ref="H16">SUM(G19:G22*H19:H22,G25:G35*H25:H35)</f>
        <v>0.2487521597214665</v>
      </c>
      <c r="I16" s="11"/>
      <c r="J16" s="5"/>
      <c r="K16" s="5"/>
      <c r="L16" s="5"/>
      <c r="M16" s="5"/>
      <c r="N16" s="5"/>
      <c r="O16" s="4"/>
    </row>
    <row r="17" spans="1:22" ht="8.4" customHeight="1" x14ac:dyDescent="0.35">
      <c r="A17" s="5"/>
      <c r="B17" s="6"/>
      <c r="C17" s="8"/>
      <c r="D17" s="9"/>
      <c r="E17" s="9"/>
      <c r="F17" s="10"/>
      <c r="G17" s="10"/>
      <c r="H17" s="9"/>
      <c r="I17" s="11"/>
      <c r="J17" s="5"/>
      <c r="K17" s="5"/>
      <c r="L17" s="5"/>
      <c r="M17" s="5"/>
      <c r="N17" s="5"/>
      <c r="O17" s="4"/>
    </row>
    <row r="18" spans="1:22" x14ac:dyDescent="0.35">
      <c r="A18" s="5"/>
      <c r="B18" s="6"/>
      <c r="C18" s="8"/>
      <c r="D18" s="12" t="s">
        <v>18</v>
      </c>
      <c r="E18" s="9"/>
      <c r="F18" s="10"/>
      <c r="G18" s="10"/>
      <c r="H18" s="13"/>
      <c r="I18" s="11"/>
      <c r="J18" s="5"/>
      <c r="K18" s="5"/>
      <c r="L18" s="5"/>
      <c r="M18" s="5"/>
      <c r="N18" s="5"/>
      <c r="O18" s="4"/>
      <c r="P18" s="3" t="s">
        <v>29</v>
      </c>
      <c r="Q18" s="3" t="s">
        <v>30</v>
      </c>
      <c r="R18" s="3" t="s">
        <v>20</v>
      </c>
      <c r="S18" s="3" t="s">
        <v>21</v>
      </c>
      <c r="T18" s="3" t="s">
        <v>28</v>
      </c>
      <c r="U18" s="3" t="s">
        <v>22</v>
      </c>
      <c r="V18" s="3" t="s">
        <v>23</v>
      </c>
    </row>
    <row r="19" spans="1:22" x14ac:dyDescent="0.35">
      <c r="A19" s="5"/>
      <c r="B19" s="6"/>
      <c r="C19" s="8"/>
      <c r="D19" s="14" t="s">
        <v>14</v>
      </c>
      <c r="E19" s="15">
        <v>1241</v>
      </c>
      <c r="F19" s="15" t="s">
        <v>17</v>
      </c>
      <c r="G19" s="16">
        <f>HLOOKUP(VLOOKUP($S$14,$S$1:$T$7,2,FALSE),$P$18:$V$35,ROW()-17,FALSE)</f>
        <v>7.2176843329954082E-2</v>
      </c>
      <c r="H19" s="22">
        <v>1</v>
      </c>
      <c r="I19" s="11"/>
      <c r="J19" s="5"/>
      <c r="K19" s="5"/>
      <c r="L19" s="5"/>
      <c r="M19" s="5"/>
      <c r="N19" s="5"/>
      <c r="O19" s="4"/>
      <c r="P19" s="1">
        <v>7.2176843329954082E-2</v>
      </c>
      <c r="Q19" s="1">
        <v>0.13238512035010941</v>
      </c>
      <c r="R19" s="1">
        <v>0.13238512035010941</v>
      </c>
      <c r="S19" s="1">
        <v>0.16463845212315226</v>
      </c>
      <c r="T19" s="1">
        <v>0.1744186046511628</v>
      </c>
      <c r="U19" s="1">
        <v>0.15509039010466222</v>
      </c>
      <c r="V19" s="1">
        <v>0.15901639344262294</v>
      </c>
    </row>
    <row r="20" spans="1:22" x14ac:dyDescent="0.35">
      <c r="A20" s="5"/>
      <c r="B20" s="6"/>
      <c r="C20" s="8"/>
      <c r="D20" s="14" t="s">
        <v>14</v>
      </c>
      <c r="E20" s="15">
        <v>1232</v>
      </c>
      <c r="F20" s="15" t="s">
        <v>16</v>
      </c>
      <c r="G20" s="16">
        <f>HLOOKUP(VLOOKUP($S$14,$S$1:$T$7,2,FALSE),$P$18:$V$35,ROW()-17,FALSE)</f>
        <v>4.5387542778071693E-2</v>
      </c>
      <c r="H20" s="22">
        <v>1</v>
      </c>
      <c r="I20" s="11"/>
      <c r="J20" s="5"/>
      <c r="K20" s="5"/>
      <c r="L20" s="5"/>
      <c r="M20" s="5"/>
      <c r="N20" s="5"/>
      <c r="O20" s="4"/>
      <c r="P20" s="1">
        <v>4.5387542778071693E-2</v>
      </c>
      <c r="Q20" s="1">
        <v>4.3763676148796497E-2</v>
      </c>
      <c r="R20" s="1">
        <v>4.3763676148796497E-2</v>
      </c>
      <c r="S20" s="1">
        <v>3.5961773844270781E-2</v>
      </c>
      <c r="T20" s="1">
        <v>3.9534883720930232E-2</v>
      </c>
      <c r="U20" s="1">
        <v>3.7107516650808754E-2</v>
      </c>
      <c r="V20" s="1">
        <v>4.5901639344262293E-2</v>
      </c>
    </row>
    <row r="21" spans="1:22" x14ac:dyDescent="0.35">
      <c r="A21" s="5"/>
      <c r="B21" s="6"/>
      <c r="C21" s="8"/>
      <c r="D21" s="14" t="s">
        <v>14</v>
      </c>
      <c r="E21" s="15">
        <f>E20+1</f>
        <v>1233</v>
      </c>
      <c r="F21" s="15" t="s">
        <v>15</v>
      </c>
      <c r="G21" s="16">
        <f>HLOOKUP(VLOOKUP($S$14,$S$1:$T$7,2,FALSE),$P$18:$V$35,ROW()-17,FALSE)</f>
        <v>1.021219712506613E-2</v>
      </c>
      <c r="H21" s="22">
        <v>1</v>
      </c>
      <c r="I21" s="11"/>
      <c r="J21" s="5"/>
      <c r="K21" s="5"/>
      <c r="L21" s="5"/>
      <c r="M21" s="5"/>
      <c r="N21" s="5"/>
      <c r="O21" s="4"/>
      <c r="P21" s="1">
        <v>1.021219712506613E-2</v>
      </c>
      <c r="Q21" s="1">
        <v>9.8468271334792128E-3</v>
      </c>
      <c r="R21" s="1">
        <v>9.8468271334792128E-3</v>
      </c>
      <c r="S21" s="1">
        <v>4.4251953676678283E-3</v>
      </c>
      <c r="T21" s="1">
        <v>5.8139534883720929E-3</v>
      </c>
      <c r="U21" s="1">
        <v>3.8058991436726928E-3</v>
      </c>
      <c r="V21" s="1">
        <v>6.5573770491803279E-3</v>
      </c>
    </row>
    <row r="22" spans="1:22" x14ac:dyDescent="0.35">
      <c r="A22" s="5"/>
      <c r="B22" s="6"/>
      <c r="C22" s="8"/>
      <c r="D22" s="14" t="s">
        <v>14</v>
      </c>
      <c r="E22" s="15">
        <v>1262</v>
      </c>
      <c r="F22" s="15" t="s">
        <v>13</v>
      </c>
      <c r="G22" s="16">
        <f>HLOOKUP(VLOOKUP($S$14,$S$1:$T$7,2,FALSE),$P$18:$V$35,ROW()-17,FALSE)</f>
        <v>1.4849962751781584E-2</v>
      </c>
      <c r="H22" s="22">
        <v>1</v>
      </c>
      <c r="I22" s="11"/>
      <c r="J22" s="5"/>
      <c r="K22" s="5"/>
      <c r="L22" s="5"/>
      <c r="M22" s="5"/>
      <c r="N22" s="5"/>
      <c r="O22" s="4"/>
      <c r="P22" s="1">
        <v>1.4849962751781584E-2</v>
      </c>
      <c r="Q22" s="1">
        <v>1.4223194748358862E-2</v>
      </c>
      <c r="R22" s="1">
        <v>1.4223194748358862E-2</v>
      </c>
      <c r="S22" s="1">
        <v>1.3049618679973637E-2</v>
      </c>
      <c r="T22" s="1">
        <v>1.3953488372093023E-2</v>
      </c>
      <c r="U22" s="1">
        <v>1.1417697431018078E-2</v>
      </c>
      <c r="V22" s="1">
        <v>1.9672131147540985E-2</v>
      </c>
    </row>
    <row r="23" spans="1:22" ht="5.4" customHeight="1" x14ac:dyDescent="0.35">
      <c r="A23" s="5"/>
      <c r="B23" s="6"/>
      <c r="C23" s="8"/>
      <c r="D23" s="9"/>
      <c r="E23" s="9"/>
      <c r="F23" s="10"/>
      <c r="G23" s="17"/>
      <c r="H23" s="23"/>
      <c r="I23" s="11"/>
      <c r="J23" s="5"/>
      <c r="K23" s="5"/>
      <c r="L23" s="5"/>
      <c r="M23" s="5"/>
      <c r="N23" s="5"/>
      <c r="O23" s="4"/>
      <c r="P23" s="2"/>
      <c r="Q23" s="2"/>
      <c r="R23" s="2"/>
      <c r="S23" s="2"/>
      <c r="T23" s="2"/>
      <c r="U23" s="2"/>
      <c r="V23" s="2"/>
    </row>
    <row r="24" spans="1:22" x14ac:dyDescent="0.35">
      <c r="A24" s="5"/>
      <c r="B24" s="6"/>
      <c r="C24" s="8"/>
      <c r="D24" s="12" t="s">
        <v>12</v>
      </c>
      <c r="E24" s="9"/>
      <c r="F24" s="10"/>
      <c r="G24" s="17"/>
      <c r="H24" s="23"/>
      <c r="I24" s="11"/>
      <c r="J24" s="5"/>
      <c r="K24" s="5"/>
      <c r="L24" s="5"/>
      <c r="M24" s="5"/>
      <c r="N24" s="5"/>
      <c r="O24" s="4"/>
      <c r="P24" s="2"/>
      <c r="Q24" s="2"/>
      <c r="R24" s="2"/>
      <c r="S24" s="2"/>
      <c r="T24" s="2"/>
      <c r="U24" s="2"/>
      <c r="V24" s="2"/>
    </row>
    <row r="25" spans="1:22" x14ac:dyDescent="0.35">
      <c r="A25" s="5"/>
      <c r="B25" s="6"/>
      <c r="C25" s="8"/>
      <c r="D25" s="14" t="s">
        <v>9</v>
      </c>
      <c r="E25" s="15">
        <v>2111</v>
      </c>
      <c r="F25" s="15" t="s">
        <v>11</v>
      </c>
      <c r="G25" s="16">
        <f t="shared" ref="G25:G35" si="0">HLOOKUP(VLOOKUP($S$14,$S$1:$T$7,2,FALSE),$P$18:$V$35,ROW()-17,FALSE)</f>
        <v>1.5496753635820135E-2</v>
      </c>
      <c r="H25" s="22">
        <v>1</v>
      </c>
      <c r="I25" s="11"/>
      <c r="J25" s="5"/>
      <c r="K25" s="5"/>
      <c r="L25" s="5"/>
      <c r="M25" s="5"/>
      <c r="N25" s="5"/>
      <c r="O25" s="4"/>
      <c r="P25" s="1">
        <v>1.5496753635820135E-2</v>
      </c>
      <c r="Q25" s="1">
        <v>4.3763676148796497E-3</v>
      </c>
      <c r="R25" s="1">
        <v>5.0000000000000001E-3</v>
      </c>
      <c r="S25" s="1">
        <v>4.3498728933245457E-3</v>
      </c>
      <c r="T25" s="1">
        <v>4.6511627906976744E-3</v>
      </c>
      <c r="U25" s="1">
        <v>3.8058991436726928E-3</v>
      </c>
      <c r="V25" s="1">
        <v>3.2786885245901639E-3</v>
      </c>
    </row>
    <row r="26" spans="1:22" x14ac:dyDescent="0.35">
      <c r="A26" s="5"/>
      <c r="B26" s="6"/>
      <c r="C26" s="8"/>
      <c r="D26" s="14" t="s">
        <v>9</v>
      </c>
      <c r="E26" s="15">
        <v>2112</v>
      </c>
      <c r="F26" s="15" t="s">
        <v>10</v>
      </c>
      <c r="G26" s="16">
        <f t="shared" si="0"/>
        <v>4.6490260907460404E-2</v>
      </c>
      <c r="H26" s="22">
        <v>1</v>
      </c>
      <c r="I26" s="11"/>
      <c r="J26" s="5"/>
      <c r="K26" s="5"/>
      <c r="L26" s="5"/>
      <c r="M26" s="5"/>
      <c r="N26" s="5"/>
      <c r="O26" s="4"/>
      <c r="P26" s="1">
        <v>4.6490260907460404E-2</v>
      </c>
      <c r="Q26" s="1">
        <v>1.3129102844638949E-2</v>
      </c>
      <c r="R26" s="1">
        <v>1.2500000000000001E-2</v>
      </c>
      <c r="S26" s="1">
        <v>1.4061764428961492E-2</v>
      </c>
      <c r="T26" s="1">
        <v>1.3953488372093023E-2</v>
      </c>
      <c r="U26" s="1">
        <v>1.3320647002854425E-2</v>
      </c>
      <c r="V26" s="1">
        <v>1.4754098360655738E-2</v>
      </c>
    </row>
    <row r="27" spans="1:22" x14ac:dyDescent="0.35">
      <c r="A27" s="5"/>
      <c r="B27" s="6"/>
      <c r="C27" s="8"/>
      <c r="D27" s="14" t="s">
        <v>9</v>
      </c>
      <c r="E27" s="15">
        <v>2113</v>
      </c>
      <c r="F27" s="15" t="s">
        <v>8</v>
      </c>
      <c r="G27" s="16">
        <f t="shared" si="0"/>
        <v>3.7538537689799152E-2</v>
      </c>
      <c r="H27" s="22">
        <v>1</v>
      </c>
      <c r="I27" s="11"/>
      <c r="J27" s="5"/>
      <c r="K27" s="5"/>
      <c r="L27" s="5"/>
      <c r="M27" s="5"/>
      <c r="N27" s="5"/>
      <c r="O27" s="4"/>
      <c r="P27" s="1">
        <v>3.7538537689799152E-2</v>
      </c>
      <c r="Q27" s="1">
        <v>7.658643326039387E-3</v>
      </c>
      <c r="R27" s="1">
        <v>7.4999999999999997E-3</v>
      </c>
      <c r="S27" s="1">
        <v>7.0308822144807461E-3</v>
      </c>
      <c r="T27" s="1">
        <v>6.9767441860465115E-3</v>
      </c>
      <c r="U27" s="1">
        <v>6.6603235014272124E-3</v>
      </c>
      <c r="V27" s="1">
        <v>8.1967213114754103E-3</v>
      </c>
    </row>
    <row r="28" spans="1:22" x14ac:dyDescent="0.35">
      <c r="A28" s="5"/>
      <c r="B28" s="6"/>
      <c r="C28" s="8"/>
      <c r="D28" s="14" t="s">
        <v>6</v>
      </c>
      <c r="E28" s="15">
        <v>2211</v>
      </c>
      <c r="F28" s="15" t="s">
        <v>7</v>
      </c>
      <c r="G28" s="16">
        <f t="shared" si="0"/>
        <v>6.6000615035133577E-3</v>
      </c>
      <c r="H28" s="22">
        <v>1</v>
      </c>
      <c r="I28" s="11"/>
      <c r="J28" s="5"/>
      <c r="K28" s="5"/>
      <c r="L28" s="5"/>
      <c r="M28" s="5"/>
      <c r="N28" s="5"/>
      <c r="O28" s="4"/>
      <c r="P28" s="1">
        <v>6.6000615035133577E-3</v>
      </c>
      <c r="Q28" s="1">
        <v>4.3763676148796497E-3</v>
      </c>
      <c r="R28" s="1">
        <v>5.0000000000000001E-3</v>
      </c>
      <c r="S28" s="1">
        <v>2.0511251294605029E-2</v>
      </c>
      <c r="T28" s="1">
        <v>1.9767441860465116E-2</v>
      </c>
      <c r="U28" s="1">
        <v>1.9029495718363463E-2</v>
      </c>
      <c r="V28" s="1">
        <v>1.3114754098360656E-2</v>
      </c>
    </row>
    <row r="29" spans="1:22" x14ac:dyDescent="0.35">
      <c r="A29" s="5"/>
      <c r="B29" s="6"/>
      <c r="C29" s="8"/>
      <c r="D29" s="14" t="s">
        <v>6</v>
      </c>
      <c r="E29" s="15">
        <v>2212</v>
      </c>
      <c r="F29" s="15" t="s">
        <v>5</v>
      </c>
      <c r="G29" s="16">
        <f t="shared" si="0"/>
        <v>1.3200123007026715E-2</v>
      </c>
      <c r="H29" s="22"/>
      <c r="I29" s="11"/>
      <c r="J29" s="5"/>
      <c r="K29" s="5"/>
      <c r="L29" s="5"/>
      <c r="M29" s="5"/>
      <c r="N29" s="5"/>
      <c r="O29" s="4"/>
      <c r="P29" s="1">
        <v>1.3200123007026715E-2</v>
      </c>
      <c r="Q29" s="1">
        <v>8.7527352297592995E-3</v>
      </c>
      <c r="R29" s="1">
        <v>0.01</v>
      </c>
      <c r="S29" s="1">
        <v>1.6215516429714714E-2</v>
      </c>
      <c r="T29" s="1">
        <v>8.1395348837209301E-3</v>
      </c>
      <c r="U29" s="1">
        <v>8.5632730732635581E-3</v>
      </c>
      <c r="V29" s="1">
        <v>6.5573770491803279E-3</v>
      </c>
    </row>
    <row r="30" spans="1:22" x14ac:dyDescent="0.35">
      <c r="A30" s="5"/>
      <c r="B30" s="6"/>
      <c r="C30" s="8"/>
      <c r="D30" s="14" t="s">
        <v>4</v>
      </c>
      <c r="E30" s="15">
        <v>2211</v>
      </c>
      <c r="F30" s="15" t="s">
        <v>3</v>
      </c>
      <c r="G30" s="16">
        <f t="shared" si="0"/>
        <v>8.2535621814641465E-3</v>
      </c>
      <c r="H30" s="22"/>
      <c r="I30" s="11"/>
      <c r="J30" s="5"/>
      <c r="K30" s="5"/>
      <c r="L30" s="5"/>
      <c r="M30" s="5"/>
      <c r="N30" s="5"/>
      <c r="O30" s="4"/>
      <c r="P30" s="1">
        <v>8.2535621814641465E-3</v>
      </c>
      <c r="Q30" s="1">
        <v>3.2822757111597373E-3</v>
      </c>
      <c r="R30" s="1">
        <v>3.7499999999999999E-3</v>
      </c>
      <c r="S30" s="1">
        <v>8.1183504378118821E-3</v>
      </c>
      <c r="T30" s="1">
        <v>8.1395348837209301E-3</v>
      </c>
      <c r="U30" s="1">
        <v>7.6117982873453857E-3</v>
      </c>
      <c r="V30" s="1">
        <v>4.9180327868852463E-3</v>
      </c>
    </row>
    <row r="31" spans="1:22" x14ac:dyDescent="0.35">
      <c r="A31" s="5"/>
      <c r="B31" s="6"/>
      <c r="C31" s="8"/>
      <c r="D31" s="14" t="str">
        <f>D30</f>
        <v>Poistoilma</v>
      </c>
      <c r="E31" s="15">
        <v>2212</v>
      </c>
      <c r="F31" s="15" t="s">
        <v>2</v>
      </c>
      <c r="G31" s="16">
        <f t="shared" si="0"/>
        <v>1.3755936969106913E-2</v>
      </c>
      <c r="H31" s="22"/>
      <c r="I31" s="11"/>
      <c r="J31" s="5"/>
      <c r="K31" s="5"/>
      <c r="L31" s="5"/>
      <c r="M31" s="5"/>
      <c r="N31" s="5"/>
      <c r="O31" s="4"/>
      <c r="P31" s="1">
        <v>1.3755936969106913E-2</v>
      </c>
      <c r="Q31" s="1">
        <v>5.4704595185995622E-3</v>
      </c>
      <c r="R31" s="1">
        <v>6.2500000000000003E-3</v>
      </c>
      <c r="S31" s="1">
        <v>8.8292062894266068E-3</v>
      </c>
      <c r="T31" s="1">
        <v>3.4883720930232558E-3</v>
      </c>
      <c r="U31" s="1">
        <v>3.8058991436726928E-3</v>
      </c>
      <c r="V31" s="1">
        <v>2.4590163934426232E-3</v>
      </c>
    </row>
    <row r="32" spans="1:22" x14ac:dyDescent="0.35">
      <c r="A32" s="5"/>
      <c r="B32" s="6"/>
      <c r="C32" s="8"/>
      <c r="D32" s="14" t="s">
        <v>1</v>
      </c>
      <c r="E32" s="15">
        <v>232</v>
      </c>
      <c r="F32" s="15" t="s">
        <v>0</v>
      </c>
      <c r="G32" s="16">
        <f t="shared" si="0"/>
        <v>7.7226312809021251E-3</v>
      </c>
      <c r="H32" s="22"/>
      <c r="I32" s="11"/>
      <c r="J32" s="5"/>
      <c r="K32" s="5"/>
      <c r="L32" s="5"/>
      <c r="M32" s="5"/>
      <c r="N32" s="5"/>
      <c r="O32" s="4"/>
      <c r="P32" s="1">
        <v>7.7226312809021251E-3</v>
      </c>
      <c r="Q32" s="1">
        <v>8.7527352297592995E-3</v>
      </c>
      <c r="R32" s="1">
        <v>1.7500000000000002E-2</v>
      </c>
      <c r="S32" s="1">
        <v>8.7527352297592995E-3</v>
      </c>
      <c r="T32" s="1">
        <v>8.7527352297592995E-3</v>
      </c>
      <c r="U32" s="1">
        <v>8.7527352297592995E-3</v>
      </c>
      <c r="V32" s="1">
        <v>8.7527352297592995E-3</v>
      </c>
    </row>
    <row r="33" spans="1:22" x14ac:dyDescent="0.35">
      <c r="A33" s="5"/>
      <c r="B33" s="6"/>
      <c r="C33" s="8"/>
      <c r="D33" s="15" t="s">
        <v>24</v>
      </c>
      <c r="E33" s="15">
        <v>213</v>
      </c>
      <c r="F33" s="15" t="s">
        <v>25</v>
      </c>
      <c r="G33" s="16">
        <f t="shared" si="0"/>
        <v>5.7828357754646995E-3</v>
      </c>
      <c r="H33" s="22"/>
      <c r="I33" s="11"/>
      <c r="J33" s="5"/>
      <c r="K33" s="5"/>
      <c r="L33" s="5"/>
      <c r="M33" s="5"/>
      <c r="N33" s="5"/>
      <c r="O33" s="4"/>
      <c r="P33" s="1">
        <v>5.7828357754646995E-3</v>
      </c>
      <c r="Q33" s="1">
        <v>8.7527352297592995E-3</v>
      </c>
      <c r="R33" s="1">
        <v>8.7500000000000008E-3</v>
      </c>
      <c r="S33" s="1">
        <v>4.3498728933245457E-3</v>
      </c>
      <c r="T33" s="1">
        <v>4.6511627906976744E-3</v>
      </c>
      <c r="U33" s="1">
        <v>4.7573739295908657E-3</v>
      </c>
      <c r="V33" s="1">
        <v>4.9180327868852463E-3</v>
      </c>
    </row>
    <row r="34" spans="1:22" x14ac:dyDescent="0.35">
      <c r="A34" s="5"/>
      <c r="B34" s="6"/>
      <c r="C34" s="8"/>
      <c r="D34" s="15" t="s">
        <v>24</v>
      </c>
      <c r="E34" s="15">
        <v>214</v>
      </c>
      <c r="F34" s="15" t="s">
        <v>26</v>
      </c>
      <c r="G34" s="16">
        <f t="shared" si="0"/>
        <v>8.6742536631970492E-3</v>
      </c>
      <c r="H34" s="22"/>
      <c r="I34" s="11"/>
      <c r="J34" s="5"/>
      <c r="K34" s="5"/>
      <c r="L34" s="5"/>
      <c r="M34" s="5"/>
      <c r="N34" s="5"/>
      <c r="O34" s="4"/>
      <c r="P34" s="1">
        <v>8.6742536631970492E-3</v>
      </c>
      <c r="Q34" s="1">
        <v>1.3129102844638949E-2</v>
      </c>
      <c r="R34" s="1">
        <v>1.2500000000000001E-2</v>
      </c>
      <c r="S34" s="1">
        <v>7.1062046888240278E-3</v>
      </c>
      <c r="T34" s="1">
        <v>8.1395348837209301E-3</v>
      </c>
      <c r="U34" s="1">
        <v>6.6603235014272124E-3</v>
      </c>
      <c r="V34" s="1">
        <v>7.3770491803278691E-3</v>
      </c>
    </row>
    <row r="35" spans="1:22" x14ac:dyDescent="0.35">
      <c r="A35" s="5"/>
      <c r="B35" s="6"/>
      <c r="C35" s="8"/>
      <c r="D35" s="15" t="s">
        <v>24</v>
      </c>
      <c r="E35" s="15">
        <v>215</v>
      </c>
      <c r="F35" s="15" t="s">
        <v>27</v>
      </c>
      <c r="G35" s="16">
        <f t="shared" si="0"/>
        <v>2.8914178877323497E-2</v>
      </c>
      <c r="H35" s="22"/>
      <c r="I35" s="11"/>
      <c r="J35" s="5"/>
      <c r="K35" s="5"/>
      <c r="L35" s="5"/>
      <c r="M35" s="5"/>
      <c r="N35" s="5"/>
      <c r="O35" s="4"/>
      <c r="P35" s="1">
        <v>2.8914178877323497E-2</v>
      </c>
      <c r="Q35" s="1">
        <v>4.3763676148796497E-2</v>
      </c>
      <c r="R35" s="1">
        <v>4.3749999999999997E-2</v>
      </c>
      <c r="S35" s="1">
        <v>6.0940589398361736E-3</v>
      </c>
      <c r="T35" s="1">
        <v>8.1395348837209301E-3</v>
      </c>
      <c r="U35" s="1">
        <v>9.5147478591817315E-3</v>
      </c>
      <c r="V35" s="1">
        <v>9.8360655737704927E-3</v>
      </c>
    </row>
    <row r="36" spans="1:22" ht="15" thickBot="1" x14ac:dyDescent="0.4">
      <c r="A36" s="6"/>
      <c r="B36" s="6"/>
      <c r="C36" s="18"/>
      <c r="D36" s="19"/>
      <c r="E36" s="19"/>
      <c r="F36" s="19"/>
      <c r="G36" s="19"/>
      <c r="H36" s="19"/>
      <c r="I36" s="20"/>
      <c r="J36" s="6"/>
      <c r="K36" s="6"/>
      <c r="L36" s="6"/>
      <c r="M36" s="6"/>
      <c r="N36" s="6"/>
    </row>
    <row r="37" spans="1:22" ht="7.25" customHeight="1" x14ac:dyDescent="0.3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</sheetData>
  <sheetProtection password="CCD4" sheet="1" objects="1" scenarios="1" selectLockedCells="1"/>
  <dataConsolidate/>
  <mergeCells count="1">
    <mergeCell ref="C14:I14"/>
  </mergeCells>
  <conditionalFormatting sqref="H16">
    <cfRule type="cellIs" dxfId="2" priority="1" operator="greaterThan">
      <formula>0.25</formula>
    </cfRule>
  </conditionalFormatting>
  <conditionalFormatting sqref="H16">
    <cfRule type="cellIs" dxfId="1" priority="2" operator="greaterThan">
      <formula>0.25</formula>
    </cfRule>
    <cfRule type="cellIs" dxfId="0" priority="3" operator="greaterThan">
      <formula>0.25</formula>
    </cfRule>
  </conditionalFormatting>
  <dataValidations count="1">
    <dataValidation type="decimal" allowBlank="1" showInputMessage="1" showErrorMessage="1" sqref="H25:H35 H19:H22">
      <formula1>0</formula1>
      <formula2>1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Drop Down 6">
              <controlPr defaultSize="0" autoLine="0" autoPict="0">
                <anchor moveWithCells="1">
                  <from>
                    <xdr:col>2</xdr:col>
                    <xdr:colOff>0</xdr:colOff>
                    <xdr:row>10</xdr:row>
                    <xdr:rowOff>158750</xdr:rowOff>
                  </from>
                  <to>
                    <xdr:col>9</xdr:col>
                    <xdr:colOff>0</xdr:colOff>
                    <xdr:row>12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LAAJAMITTAINEN KORJAUS</vt:lpstr>
      <vt:lpstr>'LAAJAMITTAINEN KORJAUS'!Tulostusalue</vt:lpstr>
    </vt:vector>
  </TitlesOfParts>
  <Company>VTT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Vainio Terttu</dc:creator>
  <cp:lastModifiedBy>Lehto Päivi (YM)</cp:lastModifiedBy>
  <cp:lastPrinted>2016-05-03T14:40:02Z</cp:lastPrinted>
  <dcterms:created xsi:type="dcterms:W3CDTF">2015-09-27T17:54:38Z</dcterms:created>
  <dcterms:modified xsi:type="dcterms:W3CDTF">2020-06-01T10:28:02Z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